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<sst xmlns="http://schemas.openxmlformats.org/spreadsheetml/2006/main" count="59" uniqueCount="48">
  <si>
    <t>invest parac</t>
  </si>
  <si>
    <t>Spit/zi</t>
  </si>
  <si>
    <t>din care :</t>
  </si>
  <si>
    <t>D.R.G.</t>
  </si>
  <si>
    <t>Cronici</t>
  </si>
  <si>
    <t>Radioterapie</t>
  </si>
  <si>
    <t>Chimioterapie</t>
  </si>
  <si>
    <t>Sp.Jud. de Urgenta</t>
  </si>
  <si>
    <t>Den. unit sanitara</t>
  </si>
  <si>
    <t>Spitalul Faurei</t>
  </si>
  <si>
    <t>Rezidenti</t>
  </si>
  <si>
    <t>Sp.Ps Sf.Pantelimon</t>
  </si>
  <si>
    <t>Sp. de Pneumologie</t>
  </si>
  <si>
    <t>C.A.S. BRAILA</t>
  </si>
  <si>
    <t>Fin propusa</t>
  </si>
  <si>
    <t>TOTAL</t>
  </si>
  <si>
    <t>D.R.G</t>
  </si>
  <si>
    <t>Investigatii paraclinice</t>
  </si>
  <si>
    <t>Inalta performanta</t>
  </si>
  <si>
    <t>Tarif pe caz rezolvat</t>
  </si>
  <si>
    <t>Hemodializa</t>
  </si>
  <si>
    <t>Difer fin - decont</t>
  </si>
  <si>
    <t>SE APROBA PLATA</t>
  </si>
  <si>
    <t>Presedinte-Director G-l          Director Exec. M.E.</t>
  </si>
  <si>
    <t>Dif. Contr-decont</t>
  </si>
  <si>
    <t xml:space="preserve">Difer de fin </t>
  </si>
  <si>
    <t>Recuperare pediatrica</t>
  </si>
  <si>
    <t>Spitalizare de zi</t>
  </si>
  <si>
    <t>difer fin-contract</t>
  </si>
  <si>
    <t>Recuperare cardiolog.</t>
  </si>
  <si>
    <t>Recuperare postraum</t>
  </si>
  <si>
    <t>Recup.fizica si balneo.</t>
  </si>
  <si>
    <t xml:space="preserve">Val. decont FEB. </t>
  </si>
  <si>
    <t xml:space="preserve">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</si>
  <si>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</si>
  <si>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</si>
  <si>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</si>
  <si>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DRG</t>
  </si>
  <si>
    <t>LUNGU FRUSINA</t>
  </si>
  <si>
    <t>NEDELCU CAMELIA</t>
  </si>
  <si>
    <t>FINANTAT</t>
  </si>
  <si>
    <t>PALIATIVE</t>
  </si>
  <si>
    <t>SAJ PRIVAT</t>
  </si>
  <si>
    <t xml:space="preserve">                                                                                                                                  </t>
  </si>
  <si>
    <t>Serviciul. Relatii cu furnizorii</t>
  </si>
  <si>
    <t>pal spital</t>
  </si>
  <si>
    <t>Val.contr iunie</t>
  </si>
  <si>
    <t xml:space="preserve">Situatia derularii contractelor IANUARIE 2017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</si>
</sst>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Ls&quot;;\-#,##0\ &quot;Ls&quot;"/>
    <numFmt numFmtId="183" formatCode="#,##0\ &quot;Ls&quot;;[Red]\-#,##0\ &quot;Ls&quot;"/>
    <numFmt numFmtId="184" formatCode="#,##0.00\ &quot;Ls&quot;;\-#,##0.00\ &quot;Ls&quot;"/>
    <numFmt numFmtId="185" formatCode="#,##0.00\ &quot;Ls&quot;;[Red]\-#,##0.00\ &quot;Ls&quot;"/>
    <numFmt numFmtId="186" formatCode="_-* #,##0\ &quot;Ls&quot;_-;\-* #,##0\ &quot;Ls&quot;_-;_-* &quot;-&quot;\ &quot;Ls&quot;_-;_-@_-"/>
    <numFmt numFmtId="187" formatCode="_-* #,##0\ _L_s_-;\-* #,##0\ _L_s_-;_-* &quot;-&quot;\ _L_s_-;_-@_-"/>
    <numFmt numFmtId="188" formatCode="_-* #,##0.00\ &quot;Ls&quot;_-;\-* #,##0.00\ &quot;Ls&quot;_-;_-* &quot;-&quot;??\ &quot;Ls&quot;_-;_-@_-"/>
    <numFmt numFmtId="189" formatCode="_-* #,##0.00\ _L_s_-;\-* #,##0.00\ _L_s_-;_-* &quot;-&quot;??\ _L_s_-;_-@_-"/>
  </numFmts>
  <fonts count="12">
    <font>
      <sz val="12"/>
      <name val="TimesRomanR"/>
      <family val="0"/>
    </font>
    <font>
      <b/>
      <sz val="12"/>
      <name val="TimesRomanR"/>
      <family val="0"/>
    </font>
    <font>
      <u val="single"/>
      <sz val="12"/>
      <color indexed="12"/>
      <name val="TimesRomanR"/>
      <family val="0"/>
    </font>
    <font>
      <u val="single"/>
      <sz val="12"/>
      <color indexed="36"/>
      <name val="TimesRomanR"/>
      <family val="0"/>
    </font>
    <font>
      <b/>
      <sz val="12"/>
      <color indexed="10"/>
      <name val="TimesRomanR"/>
      <family val="0"/>
    </font>
    <font>
      <sz val="12"/>
      <color indexed="8"/>
      <name val="TimesRomanR"/>
      <family val="0"/>
    </font>
    <font>
      <b/>
      <u val="single"/>
      <sz val="12"/>
      <color indexed="12"/>
      <name val="TimesRomanR"/>
      <family val="0"/>
    </font>
    <font>
      <b/>
      <sz val="12"/>
      <color indexed="59"/>
      <name val="TimesRomanR"/>
      <family val="0"/>
    </font>
    <font>
      <b/>
      <sz val="12"/>
      <color indexed="8"/>
      <name val="TimesRomanR"/>
      <family val="0"/>
    </font>
    <font>
      <sz val="12"/>
      <color indexed="9"/>
      <name val="TimesRomanR"/>
      <family val="0"/>
    </font>
    <font>
      <u val="single"/>
      <sz val="12"/>
      <color indexed="8"/>
      <name val="TimesRomanR"/>
      <family val="0"/>
    </font>
    <font>
      <sz val="12"/>
      <color indexed="10"/>
      <name val="TimesRoman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4" fontId="0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2" fillId="0" borderId="2" xfId="20" applyNumberFormat="1" applyBorder="1" applyAlignment="1">
      <alignment horizontal="right"/>
    </xf>
    <xf numFmtId="4" fontId="2" fillId="0" borderId="2" xfId="20" applyNumberFormat="1" applyBorder="1" applyAlignment="1">
      <alignment/>
    </xf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6" fillId="0" borderId="6" xfId="2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4" fontId="5" fillId="0" borderId="2" xfId="0" applyNumberFormat="1" applyFont="1" applyBorder="1" applyAlignment="1">
      <alignment/>
    </xf>
    <xf numFmtId="4" fontId="10" fillId="0" borderId="2" xfId="20" applyNumberFormat="1" applyFon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1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4" fontId="11" fillId="0" borderId="1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4" fontId="1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" fontId="0" fillId="0" borderId="0" xfId="0" applyNumberFormat="1" applyAlignment="1">
      <alignment/>
    </xf>
    <xf numFmtId="0" fontId="8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4"/>
  <sheetViews>
    <sheetView tabSelected="1" workbookViewId="0" topLeftCell="A1">
      <selection activeCell="E62" sqref="E62"/>
    </sheetView>
  </sheetViews>
  <sheetFormatPr defaultColWidth="8.796875" defaultRowHeight="15"/>
  <cols>
    <col min="1" max="1" width="18.59765625" style="0" customWidth="1"/>
    <col min="2" max="2" width="13" style="0" customWidth="1"/>
    <col min="3" max="3" width="13.5" style="0" customWidth="1"/>
    <col min="4" max="4" width="13.19921875" style="0" customWidth="1"/>
    <col min="5" max="5" width="15.3984375" style="0" customWidth="1"/>
    <col min="6" max="6" width="14" style="0" customWidth="1"/>
    <col min="7" max="8" width="15.19921875" style="0" customWidth="1"/>
    <col min="9" max="9" width="16" style="0" customWidth="1"/>
  </cols>
  <sheetData>
    <row r="1" ht="1.5" customHeight="1"/>
    <row r="2" spans="1:6" ht="17.25" customHeight="1">
      <c r="A2" t="s">
        <v>13</v>
      </c>
      <c r="F2" t="s">
        <v>22</v>
      </c>
    </row>
    <row r="3" spans="1:8" ht="27.75" customHeight="1">
      <c r="A3" s="25" t="s">
        <v>44</v>
      </c>
      <c r="B3" t="s">
        <v>35</v>
      </c>
      <c r="E3" t="s">
        <v>23</v>
      </c>
      <c r="H3" s="41" t="s">
        <v>36</v>
      </c>
    </row>
    <row r="4" spans="1:12" ht="15">
      <c r="A4" s="16"/>
      <c r="E4" t="s">
        <v>39</v>
      </c>
      <c r="G4" t="s">
        <v>38</v>
      </c>
      <c r="L4" s="61"/>
    </row>
    <row r="5" spans="2:3" ht="15">
      <c r="B5" s="16" t="s">
        <v>47</v>
      </c>
      <c r="C5" s="16"/>
    </row>
    <row r="6" ht="15" hidden="1">
      <c r="H6" t="s">
        <v>34</v>
      </c>
    </row>
    <row r="7" ht="15" hidden="1"/>
    <row r="8" ht="0.75" customHeight="1"/>
    <row r="9" spans="1:9" ht="14.25" customHeight="1">
      <c r="A9" s="2" t="s">
        <v>8</v>
      </c>
      <c r="B9" s="22" t="s">
        <v>46</v>
      </c>
      <c r="C9" s="49" t="s">
        <v>32</v>
      </c>
      <c r="D9" s="3" t="s">
        <v>14</v>
      </c>
      <c r="E9" s="3" t="s">
        <v>40</v>
      </c>
      <c r="F9" s="5" t="s">
        <v>25</v>
      </c>
      <c r="G9" s="7" t="s">
        <v>21</v>
      </c>
      <c r="H9" s="7" t="s">
        <v>28</v>
      </c>
      <c r="I9" s="7" t="s">
        <v>24</v>
      </c>
    </row>
    <row r="10" spans="1:9" ht="15" hidden="1">
      <c r="A10" s="1"/>
      <c r="B10" s="4" t="s">
        <v>2</v>
      </c>
      <c r="C10" s="50" t="s">
        <v>2</v>
      </c>
      <c r="D10" s="4" t="s">
        <v>2</v>
      </c>
      <c r="E10" s="4"/>
      <c r="F10" s="6" t="s">
        <v>2</v>
      </c>
      <c r="G10" s="8"/>
      <c r="H10" s="8"/>
      <c r="I10" s="8"/>
    </row>
    <row r="11" spans="1:9" ht="15">
      <c r="A11" s="36" t="s">
        <v>7</v>
      </c>
      <c r="B11" s="10">
        <f>SUM(B23+B22+B13+B12)</f>
        <v>8548004.73</v>
      </c>
      <c r="C11" s="51">
        <f>C12+C13+C22+C23</f>
        <v>7505538.65</v>
      </c>
      <c r="D11" s="10">
        <f>D12+D13+D15+D19+D20+D22+D23+D17</f>
        <v>7492932.65</v>
      </c>
      <c r="E11" s="10">
        <f>E12+E13+E22+E23</f>
        <v>2559759.9</v>
      </c>
      <c r="F11" s="12">
        <f>D11-E11</f>
        <v>4933172.75</v>
      </c>
      <c r="G11" s="10">
        <f>D11-C11</f>
        <v>-12606</v>
      </c>
      <c r="H11" s="10">
        <f>D11-B11</f>
        <v>-1055072.08</v>
      </c>
      <c r="I11" s="10">
        <f>B11-C11</f>
        <v>1042466.0800000001</v>
      </c>
    </row>
    <row r="12" spans="1:9" ht="15">
      <c r="A12" s="1" t="s">
        <v>3</v>
      </c>
      <c r="B12" s="9">
        <v>6643770.9</v>
      </c>
      <c r="C12" s="52">
        <v>6012178.13</v>
      </c>
      <c r="D12" s="9">
        <v>6012178.13</v>
      </c>
      <c r="E12" s="11">
        <v>2559759.9</v>
      </c>
      <c r="F12" s="18">
        <f aca="true" t="shared" si="0" ref="F12:F54">D12-E12</f>
        <v>3452418.23</v>
      </c>
      <c r="G12" s="11">
        <f aca="true" t="shared" si="1" ref="G12:G54">D12-C12</f>
        <v>0</v>
      </c>
      <c r="H12" s="11">
        <f aca="true" t="shared" si="2" ref="H12:H54">D12-B12</f>
        <v>-631592.7700000005</v>
      </c>
      <c r="I12" s="11">
        <f aca="true" t="shared" si="3" ref="I12:I54">B12-C12</f>
        <v>631592.7700000005</v>
      </c>
    </row>
    <row r="13" spans="1:9" ht="15">
      <c r="A13" s="1" t="s">
        <v>4</v>
      </c>
      <c r="B13" s="9">
        <v>317624</v>
      </c>
      <c r="C13" s="52">
        <v>329810.52</v>
      </c>
      <c r="D13" s="9">
        <v>317204.52</v>
      </c>
      <c r="E13" s="11">
        <v>0</v>
      </c>
      <c r="F13" s="18">
        <f t="shared" si="0"/>
        <v>317204.52</v>
      </c>
      <c r="G13" s="11">
        <f t="shared" si="1"/>
        <v>-12606</v>
      </c>
      <c r="H13" s="11">
        <f t="shared" si="2"/>
        <v>-419.4799999999814</v>
      </c>
      <c r="I13" s="11">
        <f t="shared" si="3"/>
        <v>-12186.520000000019</v>
      </c>
    </row>
    <row r="14" spans="1:9" ht="15" hidden="1">
      <c r="A14" s="1" t="s">
        <v>20</v>
      </c>
      <c r="B14" s="9"/>
      <c r="C14" s="52"/>
      <c r="D14" s="9"/>
      <c r="E14" s="11"/>
      <c r="F14" s="18">
        <f t="shared" si="0"/>
        <v>0</v>
      </c>
      <c r="G14" s="11">
        <f t="shared" si="1"/>
        <v>0</v>
      </c>
      <c r="H14" s="11">
        <f t="shared" si="2"/>
        <v>0</v>
      </c>
      <c r="I14" s="11">
        <f t="shared" si="3"/>
        <v>0</v>
      </c>
    </row>
    <row r="15" spans="1:9" ht="14.25" customHeight="1" hidden="1">
      <c r="A15" s="1" t="s">
        <v>26</v>
      </c>
      <c r="B15" s="9"/>
      <c r="C15" s="52"/>
      <c r="D15" s="9"/>
      <c r="E15" s="11"/>
      <c r="F15" s="18">
        <f>D15-E15</f>
        <v>0</v>
      </c>
      <c r="G15" s="11" t="s">
        <v>33</v>
      </c>
      <c r="H15" s="11">
        <f t="shared" si="2"/>
        <v>0</v>
      </c>
      <c r="I15" s="11">
        <f t="shared" si="3"/>
        <v>0</v>
      </c>
    </row>
    <row r="16" spans="1:9" ht="1.5" customHeight="1" hidden="1">
      <c r="A16" s="1" t="s">
        <v>29</v>
      </c>
      <c r="B16" s="9"/>
      <c r="C16" s="52"/>
      <c r="D16" s="9"/>
      <c r="E16" s="11"/>
      <c r="F16" s="18"/>
      <c r="G16" s="11"/>
      <c r="H16" s="11">
        <f t="shared" si="2"/>
        <v>0</v>
      </c>
      <c r="I16" s="11">
        <f t="shared" si="3"/>
        <v>0</v>
      </c>
    </row>
    <row r="17" spans="1:9" ht="15" hidden="1">
      <c r="A17" s="1" t="s">
        <v>31</v>
      </c>
      <c r="B17" s="9"/>
      <c r="C17" s="52"/>
      <c r="D17" s="9"/>
      <c r="E17" s="11"/>
      <c r="F17" s="18">
        <f>D17-E17</f>
        <v>0</v>
      </c>
      <c r="G17" s="11">
        <f>D17-C17</f>
        <v>0</v>
      </c>
      <c r="H17" s="11">
        <f t="shared" si="2"/>
        <v>0</v>
      </c>
      <c r="I17" s="11">
        <f t="shared" si="3"/>
        <v>0</v>
      </c>
    </row>
    <row r="18" spans="1:9" ht="0.75" customHeight="1" hidden="1">
      <c r="A18" s="1" t="s">
        <v>30</v>
      </c>
      <c r="B18" s="9"/>
      <c r="C18" s="52"/>
      <c r="D18" s="9"/>
      <c r="E18" s="11"/>
      <c r="F18" s="18"/>
      <c r="G18" s="11"/>
      <c r="H18" s="11">
        <f t="shared" si="2"/>
        <v>0</v>
      </c>
      <c r="I18" s="11">
        <f t="shared" si="3"/>
        <v>0</v>
      </c>
    </row>
    <row r="19" spans="1:9" ht="15" hidden="1">
      <c r="A19" s="1" t="s">
        <v>5</v>
      </c>
      <c r="B19" s="9"/>
      <c r="C19" s="52"/>
      <c r="D19" s="9"/>
      <c r="E19" s="11"/>
      <c r="F19" s="18">
        <f t="shared" si="0"/>
        <v>0</v>
      </c>
      <c r="G19" s="11">
        <f t="shared" si="1"/>
        <v>0</v>
      </c>
      <c r="H19" s="11">
        <f t="shared" si="2"/>
        <v>0</v>
      </c>
      <c r="I19" s="11">
        <f t="shared" si="3"/>
        <v>0</v>
      </c>
    </row>
    <row r="20" spans="1:9" ht="15" hidden="1">
      <c r="A20" s="1" t="s">
        <v>6</v>
      </c>
      <c r="B20" s="9"/>
      <c r="C20" s="52"/>
      <c r="D20" s="9"/>
      <c r="E20" s="11"/>
      <c r="F20" s="18">
        <f t="shared" si="0"/>
        <v>0</v>
      </c>
      <c r="G20" s="11">
        <f t="shared" si="1"/>
        <v>0</v>
      </c>
      <c r="H20" s="11">
        <f t="shared" si="2"/>
        <v>0</v>
      </c>
      <c r="I20" s="11">
        <f t="shared" si="3"/>
        <v>0</v>
      </c>
    </row>
    <row r="21" spans="1:9" ht="0.75" customHeight="1" hidden="1">
      <c r="A21" s="1"/>
      <c r="B21" s="9"/>
      <c r="C21" s="52"/>
      <c r="D21" s="9"/>
      <c r="E21" s="11"/>
      <c r="F21" s="18">
        <f>D21-E21</f>
        <v>0</v>
      </c>
      <c r="G21" s="11">
        <f>D21-C21</f>
        <v>0</v>
      </c>
      <c r="H21" s="11">
        <f t="shared" si="2"/>
        <v>0</v>
      </c>
      <c r="I21" s="11">
        <f>B21-C21</f>
        <v>0</v>
      </c>
    </row>
    <row r="22" spans="1:9" ht="15">
      <c r="A22" s="31" t="s">
        <v>0</v>
      </c>
      <c r="B22" s="62">
        <v>0</v>
      </c>
      <c r="C22" s="52">
        <v>0</v>
      </c>
      <c r="D22" s="9">
        <v>0</v>
      </c>
      <c r="E22" s="11">
        <v>0</v>
      </c>
      <c r="F22" s="18">
        <f t="shared" si="0"/>
        <v>0</v>
      </c>
      <c r="G22" s="11">
        <f t="shared" si="1"/>
        <v>0</v>
      </c>
      <c r="H22" s="11">
        <f t="shared" si="2"/>
        <v>0</v>
      </c>
      <c r="I22" s="11">
        <f t="shared" si="3"/>
        <v>0</v>
      </c>
    </row>
    <row r="23" spans="1:9" ht="14.25" customHeight="1">
      <c r="A23" s="31" t="s">
        <v>1</v>
      </c>
      <c r="B23" s="35">
        <v>1586609.83</v>
      </c>
      <c r="C23" s="52">
        <v>1163550</v>
      </c>
      <c r="D23" s="35">
        <v>1163550</v>
      </c>
      <c r="E23" s="35">
        <v>0</v>
      </c>
      <c r="F23" s="42">
        <f t="shared" si="0"/>
        <v>1163550</v>
      </c>
      <c r="G23" s="11">
        <f t="shared" si="1"/>
        <v>0</v>
      </c>
      <c r="H23" s="11">
        <f t="shared" si="2"/>
        <v>-423059.8300000001</v>
      </c>
      <c r="I23" s="11">
        <f t="shared" si="3"/>
        <v>423059.8300000001</v>
      </c>
    </row>
    <row r="24" spans="1:9" ht="15" hidden="1">
      <c r="A24" s="29"/>
      <c r="B24" s="10"/>
      <c r="C24" s="51"/>
      <c r="D24" s="10"/>
      <c r="E24" s="10"/>
      <c r="F24" s="12"/>
      <c r="G24" s="10"/>
      <c r="H24" s="10"/>
      <c r="I24" s="10"/>
    </row>
    <row r="25" spans="1:9" ht="15" hidden="1">
      <c r="A25" s="1"/>
      <c r="B25" s="9"/>
      <c r="C25" s="52"/>
      <c r="D25" s="9"/>
      <c r="E25" s="11"/>
      <c r="F25" s="18"/>
      <c r="G25" s="11"/>
      <c r="H25" s="11"/>
      <c r="I25" s="11"/>
    </row>
    <row r="26" spans="1:9" ht="15" hidden="1">
      <c r="A26" s="1"/>
      <c r="B26" s="9"/>
      <c r="C26" s="52"/>
      <c r="D26" s="9"/>
      <c r="E26" s="11"/>
      <c r="F26" s="18"/>
      <c r="G26" s="11"/>
      <c r="H26" s="11"/>
      <c r="I26" s="11"/>
    </row>
    <row r="27" spans="1:9" ht="0.75" customHeight="1" hidden="1">
      <c r="A27" s="1"/>
      <c r="B27" s="9"/>
      <c r="C27" s="52"/>
      <c r="D27" s="9"/>
      <c r="E27" s="11"/>
      <c r="F27" s="18"/>
      <c r="G27" s="11"/>
      <c r="H27" s="11"/>
      <c r="I27" s="11"/>
    </row>
    <row r="28" spans="1:9" ht="15" hidden="1">
      <c r="A28" s="1"/>
      <c r="B28" s="9"/>
      <c r="C28" s="52"/>
      <c r="D28" s="9"/>
      <c r="E28" s="11"/>
      <c r="F28" s="12"/>
      <c r="G28" s="10"/>
      <c r="H28" s="11"/>
      <c r="I28" s="10"/>
    </row>
    <row r="29" spans="1:9" ht="15" hidden="1">
      <c r="A29" s="1"/>
      <c r="B29" s="9"/>
      <c r="C29" s="52"/>
      <c r="D29" s="9"/>
      <c r="E29" s="11"/>
      <c r="F29" s="18"/>
      <c r="G29" s="10"/>
      <c r="H29" s="11"/>
      <c r="I29" s="11"/>
    </row>
    <row r="30" spans="1:14" ht="14.25" customHeight="1">
      <c r="A30" s="36" t="s">
        <v>9</v>
      </c>
      <c r="B30" s="10">
        <f>B32+B38+B37</f>
        <v>348584.01999999996</v>
      </c>
      <c r="C30" s="51">
        <f>SUM(C32+C38+C37)</f>
        <v>322142.54000000004</v>
      </c>
      <c r="D30" s="10">
        <f>D32+D38+D37</f>
        <v>322142.54000000004</v>
      </c>
      <c r="E30" s="10">
        <f>E32+E38+E37</f>
        <v>57114.21</v>
      </c>
      <c r="F30" s="12">
        <f t="shared" si="0"/>
        <v>265028.33</v>
      </c>
      <c r="G30" s="10">
        <f t="shared" si="1"/>
        <v>0</v>
      </c>
      <c r="H30" s="10">
        <f t="shared" si="2"/>
        <v>-26441.479999999923</v>
      </c>
      <c r="I30" s="10">
        <f t="shared" si="3"/>
        <v>26441.479999999923</v>
      </c>
      <c r="N30" s="60"/>
    </row>
    <row r="31" spans="1:9" ht="15" hidden="1">
      <c r="A31" s="13" t="s">
        <v>19</v>
      </c>
      <c r="B31" s="11"/>
      <c r="C31" s="52">
        <v>193535.07</v>
      </c>
      <c r="D31" s="11">
        <v>193535.07</v>
      </c>
      <c r="E31" s="11">
        <v>193535.07</v>
      </c>
      <c r="F31" s="12">
        <f t="shared" si="0"/>
        <v>0</v>
      </c>
      <c r="G31" s="10">
        <f t="shared" si="1"/>
        <v>0</v>
      </c>
      <c r="H31" s="11">
        <f t="shared" si="2"/>
        <v>193535.07</v>
      </c>
      <c r="I31" s="10">
        <f t="shared" si="3"/>
        <v>-193535.07</v>
      </c>
    </row>
    <row r="32" spans="1:9" ht="14.25" customHeight="1">
      <c r="A32" s="1" t="s">
        <v>16</v>
      </c>
      <c r="B32" s="35">
        <v>177983.83</v>
      </c>
      <c r="C32" s="52">
        <v>176781.7</v>
      </c>
      <c r="D32" s="9">
        <v>176781.7</v>
      </c>
      <c r="E32" s="11">
        <v>57114.21</v>
      </c>
      <c r="F32" s="18">
        <f t="shared" si="0"/>
        <v>119667.49000000002</v>
      </c>
      <c r="G32" s="11">
        <f t="shared" si="1"/>
        <v>0</v>
      </c>
      <c r="H32" s="11">
        <f>D32-B30:B32</f>
        <v>-1202.1299999999756</v>
      </c>
      <c r="I32" s="11">
        <f t="shared" si="3"/>
        <v>1202.1299999999756</v>
      </c>
    </row>
    <row r="33" spans="1:9" ht="0.75" customHeight="1" hidden="1">
      <c r="A33" s="1"/>
      <c r="B33" s="9"/>
      <c r="C33" s="52"/>
      <c r="D33" s="9"/>
      <c r="E33" s="11"/>
      <c r="F33" s="18">
        <f t="shared" si="0"/>
        <v>0</v>
      </c>
      <c r="G33" s="11"/>
      <c r="H33" s="10">
        <f t="shared" si="2"/>
        <v>0</v>
      </c>
      <c r="I33" s="11"/>
    </row>
    <row r="34" spans="1:9" ht="15" hidden="1">
      <c r="A34" s="1"/>
      <c r="B34" s="9"/>
      <c r="C34" s="52"/>
      <c r="D34" s="9"/>
      <c r="E34" s="11"/>
      <c r="F34" s="18">
        <f t="shared" si="0"/>
        <v>0</v>
      </c>
      <c r="G34" s="11"/>
      <c r="H34" s="10">
        <f t="shared" si="2"/>
        <v>0</v>
      </c>
      <c r="I34" s="11"/>
    </row>
    <row r="35" spans="1:9" ht="15" hidden="1">
      <c r="A35" s="1" t="s">
        <v>18</v>
      </c>
      <c r="B35" s="9"/>
      <c r="C35" s="52"/>
      <c r="D35" s="9"/>
      <c r="E35" s="11"/>
      <c r="F35" s="18">
        <f t="shared" si="0"/>
        <v>0</v>
      </c>
      <c r="G35" s="10">
        <f t="shared" si="1"/>
        <v>0</v>
      </c>
      <c r="H35" s="10">
        <f t="shared" si="2"/>
        <v>0</v>
      </c>
      <c r="I35" s="10">
        <f t="shared" si="3"/>
        <v>0</v>
      </c>
    </row>
    <row r="36" spans="1:9" ht="0.75" customHeight="1">
      <c r="A36" s="1"/>
      <c r="B36" s="9"/>
      <c r="C36" s="52"/>
      <c r="D36" s="9"/>
      <c r="E36" s="11"/>
      <c r="F36" s="18">
        <f t="shared" si="0"/>
        <v>0</v>
      </c>
      <c r="G36" s="11"/>
      <c r="H36" s="11"/>
      <c r="I36" s="11"/>
    </row>
    <row r="37" spans="1:9" ht="15">
      <c r="A37" s="31" t="s">
        <v>27</v>
      </c>
      <c r="B37" s="35">
        <v>74052.79</v>
      </c>
      <c r="C37" s="52">
        <v>63427.41</v>
      </c>
      <c r="D37" s="35">
        <v>63427.41</v>
      </c>
      <c r="E37" s="35">
        <v>0</v>
      </c>
      <c r="F37" s="42">
        <f t="shared" si="0"/>
        <v>63427.41</v>
      </c>
      <c r="G37" s="11">
        <f>D37-C37</f>
        <v>0</v>
      </c>
      <c r="H37" s="11">
        <f>D37-B37</f>
        <v>-10625.37999999999</v>
      </c>
      <c r="I37" s="11">
        <f>B37-C37</f>
        <v>10625.37999999999</v>
      </c>
    </row>
    <row r="38" spans="1:9" ht="15">
      <c r="A38" s="1" t="s">
        <v>4</v>
      </c>
      <c r="B38" s="9">
        <v>96547.4</v>
      </c>
      <c r="C38" s="52">
        <v>81933.43</v>
      </c>
      <c r="D38" s="9">
        <v>81933.43</v>
      </c>
      <c r="E38" s="11"/>
      <c r="F38" s="18">
        <f t="shared" si="0"/>
        <v>81933.43</v>
      </c>
      <c r="G38" s="11">
        <f>D38-C38</f>
        <v>0</v>
      </c>
      <c r="H38" s="11">
        <f>D38-B38</f>
        <v>-14613.970000000001</v>
      </c>
      <c r="I38" s="11">
        <f>B38-C38</f>
        <v>14613.970000000001</v>
      </c>
    </row>
    <row r="39" spans="1:9" ht="15">
      <c r="A39" s="36" t="s">
        <v>11</v>
      </c>
      <c r="B39" s="10">
        <f>B40+B41+B44</f>
        <v>1397415.46</v>
      </c>
      <c r="C39" s="51">
        <f>SUM(C40+C41+C44)</f>
        <v>1294461.78</v>
      </c>
      <c r="D39" s="10">
        <f>SUM(D40+D41+D44)</f>
        <v>1294461.78</v>
      </c>
      <c r="E39" s="10">
        <f>E40+E41+E44</f>
        <v>524189.07999999996</v>
      </c>
      <c r="F39" s="12">
        <f t="shared" si="0"/>
        <v>770272.7000000001</v>
      </c>
      <c r="G39" s="10">
        <f t="shared" si="1"/>
        <v>0</v>
      </c>
      <c r="H39" s="10">
        <f t="shared" si="2"/>
        <v>-102953.67999999993</v>
      </c>
      <c r="I39" s="10">
        <f t="shared" si="3"/>
        <v>102953.67999999993</v>
      </c>
    </row>
    <row r="40" spans="1:9" ht="15">
      <c r="A40" s="1" t="s">
        <v>4</v>
      </c>
      <c r="B40" s="9">
        <v>858631.15</v>
      </c>
      <c r="C40" s="52">
        <v>788719.72</v>
      </c>
      <c r="D40" s="11">
        <v>788719.72</v>
      </c>
      <c r="E40" s="11">
        <v>377038.48</v>
      </c>
      <c r="F40" s="18">
        <f>D40-E40</f>
        <v>411681.24</v>
      </c>
      <c r="G40" s="11">
        <f t="shared" si="1"/>
        <v>0</v>
      </c>
      <c r="H40" s="11">
        <f t="shared" si="2"/>
        <v>-69911.43000000005</v>
      </c>
      <c r="I40" s="11">
        <f t="shared" si="3"/>
        <v>69911.43000000005</v>
      </c>
    </row>
    <row r="41" spans="1:9" ht="13.5" customHeight="1">
      <c r="A41" s="19" t="s">
        <v>37</v>
      </c>
      <c r="B41" s="9">
        <v>468784.31</v>
      </c>
      <c r="C41" s="52">
        <v>436342.06</v>
      </c>
      <c r="D41" s="11">
        <v>436342.06</v>
      </c>
      <c r="E41" s="11">
        <v>120150.6</v>
      </c>
      <c r="F41" s="18">
        <f>D41-E41</f>
        <v>316191.45999999996</v>
      </c>
      <c r="G41" s="11">
        <f t="shared" si="1"/>
        <v>0</v>
      </c>
      <c r="H41" s="11">
        <f t="shared" si="2"/>
        <v>-32442.25</v>
      </c>
      <c r="I41" s="11">
        <f t="shared" si="3"/>
        <v>32442.25</v>
      </c>
    </row>
    <row r="42" spans="1:9" ht="16.5" customHeight="1" hidden="1">
      <c r="A42" s="1" t="s">
        <v>10</v>
      </c>
      <c r="B42" s="9"/>
      <c r="C42" s="52"/>
      <c r="D42" s="9"/>
      <c r="E42" s="11"/>
      <c r="F42" s="18">
        <f t="shared" si="0"/>
        <v>0</v>
      </c>
      <c r="G42" s="11">
        <f t="shared" si="1"/>
        <v>0</v>
      </c>
      <c r="H42" s="11">
        <f t="shared" si="2"/>
        <v>0</v>
      </c>
      <c r="I42" s="11">
        <f t="shared" si="3"/>
        <v>0</v>
      </c>
    </row>
    <row r="43" spans="1:9" ht="15" hidden="1">
      <c r="A43" s="1"/>
      <c r="B43" s="9"/>
      <c r="C43" s="52"/>
      <c r="D43" s="9"/>
      <c r="E43" s="11"/>
      <c r="F43" s="18">
        <f t="shared" si="0"/>
        <v>0</v>
      </c>
      <c r="G43" s="11">
        <f t="shared" si="1"/>
        <v>0</v>
      </c>
      <c r="H43" s="11">
        <f t="shared" si="2"/>
        <v>0</v>
      </c>
      <c r="I43" s="11">
        <f t="shared" si="3"/>
        <v>0</v>
      </c>
    </row>
    <row r="44" spans="1:9" ht="15">
      <c r="A44" s="31" t="s">
        <v>27</v>
      </c>
      <c r="B44" s="35">
        <v>70000</v>
      </c>
      <c r="C44" s="52">
        <v>69400</v>
      </c>
      <c r="D44" s="35">
        <v>69400</v>
      </c>
      <c r="E44" s="35">
        <v>27000</v>
      </c>
      <c r="F44" s="42">
        <f t="shared" si="0"/>
        <v>42400</v>
      </c>
      <c r="G44" s="11">
        <f t="shared" si="1"/>
        <v>0</v>
      </c>
      <c r="H44" s="11">
        <f t="shared" si="2"/>
        <v>-600</v>
      </c>
      <c r="I44" s="11">
        <f t="shared" si="3"/>
        <v>600</v>
      </c>
    </row>
    <row r="45" spans="1:9" ht="15">
      <c r="A45" s="39" t="s">
        <v>12</v>
      </c>
      <c r="B45" s="10">
        <f>B48+B47+B50+B46</f>
        <v>858190.7799999999</v>
      </c>
      <c r="C45" s="51">
        <f>C48+C47+C50+C46</f>
        <v>933729.4</v>
      </c>
      <c r="D45" s="10">
        <f>D47+D48+D50+D46</f>
        <v>857642.1499999999</v>
      </c>
      <c r="E45" s="10">
        <f>SUM(E46+E47+E48+E50)</f>
        <v>441361.1</v>
      </c>
      <c r="F45" s="12">
        <f t="shared" si="0"/>
        <v>416281.04999999993</v>
      </c>
      <c r="G45" s="10">
        <f t="shared" si="1"/>
        <v>-76087.25000000012</v>
      </c>
      <c r="H45" s="10">
        <f t="shared" si="2"/>
        <v>-548.6300000000047</v>
      </c>
      <c r="I45" s="10">
        <f t="shared" si="3"/>
        <v>-75538.62000000011</v>
      </c>
    </row>
    <row r="46" spans="1:9" ht="15">
      <c r="A46" s="38" t="s">
        <v>27</v>
      </c>
      <c r="B46" s="37">
        <v>12892.15</v>
      </c>
      <c r="C46" s="52">
        <v>36316.41</v>
      </c>
      <c r="D46" s="37">
        <v>12865.59</v>
      </c>
      <c r="E46" s="37">
        <v>10316.86</v>
      </c>
      <c r="F46" s="43" t="str">
        <f>HYPERLINK(D46-E46)</f>
        <v>2548,73</v>
      </c>
      <c r="G46" s="10">
        <f t="shared" si="1"/>
        <v>-23450.820000000003</v>
      </c>
      <c r="H46" s="10">
        <f t="shared" si="2"/>
        <v>-26.55999999999949</v>
      </c>
      <c r="I46" s="10">
        <f t="shared" si="3"/>
        <v>-23424.260000000002</v>
      </c>
    </row>
    <row r="47" spans="1:9" ht="15">
      <c r="A47" s="38" t="s">
        <v>17</v>
      </c>
      <c r="B47" s="63">
        <v>0</v>
      </c>
      <c r="C47" s="52">
        <v>0</v>
      </c>
      <c r="D47" s="11">
        <v>0</v>
      </c>
      <c r="E47" s="37">
        <v>0</v>
      </c>
      <c r="F47" s="23" t="str">
        <f>HYPERLINK(D47-E47)</f>
        <v>0</v>
      </c>
      <c r="G47" s="11">
        <f t="shared" si="1"/>
        <v>0</v>
      </c>
      <c r="H47" s="11">
        <f t="shared" si="2"/>
        <v>0</v>
      </c>
      <c r="I47" s="11">
        <f t="shared" si="3"/>
        <v>0</v>
      </c>
    </row>
    <row r="48" spans="1:9" ht="15">
      <c r="A48" s="1" t="s">
        <v>4</v>
      </c>
      <c r="B48" s="9">
        <v>797314.69</v>
      </c>
      <c r="C48" s="52">
        <v>826243.03</v>
      </c>
      <c r="D48" s="11">
        <v>797167.57</v>
      </c>
      <c r="E48" s="11">
        <v>407052.27</v>
      </c>
      <c r="F48" s="23" t="str">
        <f>HYPERLINK(D48-E48)</f>
        <v>390115,3</v>
      </c>
      <c r="G48" s="11">
        <f t="shared" si="1"/>
        <v>-29075.46000000008</v>
      </c>
      <c r="H48" s="11">
        <f t="shared" si="2"/>
        <v>-147.11999999999534</v>
      </c>
      <c r="I48" s="11">
        <f t="shared" si="3"/>
        <v>-28928.340000000084</v>
      </c>
    </row>
    <row r="49" spans="1:9" ht="0.75" customHeight="1">
      <c r="A49" s="14" t="s">
        <v>17</v>
      </c>
      <c r="B49" s="15">
        <v>316566</v>
      </c>
      <c r="C49" s="53">
        <v>409818</v>
      </c>
      <c r="D49" s="15">
        <v>316566</v>
      </c>
      <c r="E49" s="15">
        <v>228222</v>
      </c>
      <c r="F49" s="24" t="str">
        <f>HYPERLINK(D49-E49)</f>
        <v>88344</v>
      </c>
      <c r="G49" s="17">
        <f t="shared" si="1"/>
        <v>-93252</v>
      </c>
      <c r="H49" s="10">
        <f t="shared" si="2"/>
        <v>0</v>
      </c>
      <c r="I49" s="17">
        <f t="shared" si="3"/>
        <v>-93252</v>
      </c>
    </row>
    <row r="50" spans="1:9" ht="15">
      <c r="A50" s="19" t="s">
        <v>37</v>
      </c>
      <c r="B50" s="20">
        <v>47983.94</v>
      </c>
      <c r="C50" s="54">
        <v>71169.96</v>
      </c>
      <c r="D50" s="21">
        <v>47608.99</v>
      </c>
      <c r="E50" s="21">
        <v>23991.97</v>
      </c>
      <c r="F50" s="23" t="str">
        <f>HYPERLINK(D50-E50)</f>
        <v>23617,02</v>
      </c>
      <c r="G50" s="11">
        <f t="shared" si="1"/>
        <v>-23560.97000000001</v>
      </c>
      <c r="H50" s="10">
        <f t="shared" si="2"/>
        <v>-374.95000000000437</v>
      </c>
      <c r="I50" s="11">
        <f>B50-C50</f>
        <v>-23186.020000000004</v>
      </c>
    </row>
    <row r="51" spans="1:9" ht="15">
      <c r="A51" s="40" t="s">
        <v>41</v>
      </c>
      <c r="B51" s="32">
        <f>B52+B53</f>
        <v>258399.41999999998</v>
      </c>
      <c r="C51" s="32">
        <f>C52+C53</f>
        <v>243509.94</v>
      </c>
      <c r="D51" s="32">
        <f>D52+D53</f>
        <v>243509.94</v>
      </c>
      <c r="E51" s="32">
        <f>E52+E53</f>
        <v>30325.15</v>
      </c>
      <c r="F51" s="32">
        <f>F52+F53</f>
        <v>213184.79</v>
      </c>
      <c r="G51" s="10">
        <f t="shared" si="1"/>
        <v>0</v>
      </c>
      <c r="H51" s="10">
        <f t="shared" si="2"/>
        <v>-14889.479999999981</v>
      </c>
      <c r="I51" s="10">
        <f>B51-C51</f>
        <v>14889.479999999981</v>
      </c>
    </row>
    <row r="52" spans="1:9" ht="15">
      <c r="A52" s="40" t="s">
        <v>45</v>
      </c>
      <c r="B52" s="32">
        <v>213471.72</v>
      </c>
      <c r="C52" s="55">
        <v>201926.34</v>
      </c>
      <c r="D52" s="33">
        <v>201926.34</v>
      </c>
      <c r="E52" s="33">
        <v>15315.3</v>
      </c>
      <c r="F52" s="34" t="str">
        <f>HYPERLINK(D52-E52)</f>
        <v>186611,04</v>
      </c>
      <c r="G52" s="10">
        <f>D52-C52</f>
        <v>0</v>
      </c>
      <c r="H52" s="10">
        <f t="shared" si="2"/>
        <v>-11545.380000000005</v>
      </c>
      <c r="I52" s="10">
        <f>B52-C52</f>
        <v>11545.380000000005</v>
      </c>
    </row>
    <row r="53" spans="1:9" ht="15">
      <c r="A53" s="40" t="s">
        <v>27</v>
      </c>
      <c r="B53" s="32">
        <v>44927.7</v>
      </c>
      <c r="C53" s="55">
        <v>41583.6</v>
      </c>
      <c r="D53" s="33">
        <v>41583.6</v>
      </c>
      <c r="E53" s="33">
        <v>15009.85</v>
      </c>
      <c r="F53" s="34">
        <f>D53-E53</f>
        <v>26573.75</v>
      </c>
      <c r="G53" s="10">
        <f>D53-C53</f>
        <v>0</v>
      </c>
      <c r="H53" s="10">
        <f>D53-B53</f>
        <v>-3344.0999999999985</v>
      </c>
      <c r="I53" s="10">
        <f>B53-C53</f>
        <v>3344.0999999999985</v>
      </c>
    </row>
    <row r="54" spans="1:9" ht="15" customHeight="1">
      <c r="A54" s="27" t="s">
        <v>15</v>
      </c>
      <c r="B54" s="10">
        <f>B11+B30+B39+B45+B51</f>
        <v>11410594.41</v>
      </c>
      <c r="C54" s="51">
        <f>C11+C30+C39+C45+C51</f>
        <v>10299382.31</v>
      </c>
      <c r="D54" s="10">
        <f>D11+D30+D39+D45+D51</f>
        <v>10210689.06</v>
      </c>
      <c r="E54" s="10">
        <f>E11+E30+E39+E45+E51</f>
        <v>3612749.44</v>
      </c>
      <c r="F54" s="26">
        <f t="shared" si="0"/>
        <v>6597939.620000001</v>
      </c>
      <c r="G54" s="10">
        <f t="shared" si="1"/>
        <v>-88693.25</v>
      </c>
      <c r="H54" s="10">
        <f t="shared" si="2"/>
        <v>-1199905.3499999996</v>
      </c>
      <c r="I54" s="10">
        <f t="shared" si="3"/>
        <v>1111212.0999999996</v>
      </c>
    </row>
    <row r="55" spans="1:5" ht="1.5" customHeight="1" hidden="1">
      <c r="A55" s="30"/>
      <c r="B55" s="28"/>
      <c r="C55" s="56"/>
      <c r="D55" s="28"/>
      <c r="E55" s="1"/>
    </row>
    <row r="56" spans="1:6" ht="0.75" customHeight="1">
      <c r="A56" s="30"/>
      <c r="B56" s="1"/>
      <c r="C56" s="57"/>
      <c r="D56" s="1"/>
      <c r="E56" s="44"/>
      <c r="F56" s="64"/>
    </row>
    <row r="57" spans="1:6" ht="15" hidden="1">
      <c r="A57" s="30"/>
      <c r="B57" s="38"/>
      <c r="C57" s="57"/>
      <c r="D57" s="38"/>
      <c r="E57" s="45"/>
      <c r="F57" s="64"/>
    </row>
    <row r="58" spans="1:6" ht="15">
      <c r="A58" s="46"/>
      <c r="B58" s="35"/>
      <c r="C58" s="52"/>
      <c r="D58" s="35"/>
      <c r="E58" s="35"/>
      <c r="F58" s="35"/>
    </row>
    <row r="59" spans="1:6" ht="15" hidden="1">
      <c r="A59" s="47"/>
      <c r="B59" s="59"/>
      <c r="C59" s="58"/>
      <c r="D59" s="59"/>
      <c r="E59" s="59"/>
      <c r="F59" s="59"/>
    </row>
    <row r="60" spans="1:9" ht="15">
      <c r="A60" s="66" t="s">
        <v>42</v>
      </c>
      <c r="B60" s="9">
        <v>13969.84</v>
      </c>
      <c r="C60" s="52">
        <v>13969.84</v>
      </c>
      <c r="D60" s="9">
        <v>13969.84</v>
      </c>
      <c r="E60" s="48">
        <v>0</v>
      </c>
      <c r="F60" s="9">
        <f>D60-E60</f>
        <v>13969.84</v>
      </c>
      <c r="G60" s="48">
        <f>D60-C60</f>
        <v>0</v>
      </c>
      <c r="H60" s="48">
        <f>D60-B60</f>
        <v>0</v>
      </c>
      <c r="I60" s="48">
        <f>B60-C60</f>
        <v>0</v>
      </c>
    </row>
    <row r="62" ht="15">
      <c r="D62" s="65"/>
    </row>
    <row r="64" ht="15">
      <c r="E64" t="s">
        <v>43</v>
      </c>
    </row>
  </sheetData>
  <printOptions/>
  <pageMargins left="0.2362204724409449" right="0.03937007874015748" top="0.5118110236220472" bottom="0.5118110236220472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</dc:creator>
  <cp:keywords/>
  <dc:description/>
  <cp:lastModifiedBy>Tanta</cp:lastModifiedBy>
  <cp:lastPrinted>2017-06-14T12:09:22Z</cp:lastPrinted>
  <dcterms:created xsi:type="dcterms:W3CDTF">2004-04-20T09:06:37Z</dcterms:created>
  <dcterms:modified xsi:type="dcterms:W3CDTF">2017-10-16T07:15:45Z</dcterms:modified>
  <cp:category/>
  <cp:version/>
  <cp:contentType/>
  <cp:contentStatus/>
</cp:coreProperties>
</file>